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 activeTab="2"/>
  </bookViews>
  <sheets>
    <sheet name="วิทย์" sheetId="1" r:id="rId1"/>
    <sheet name="ทำนุ" sheetId="4" r:id="rId2"/>
    <sheet name="บริการวิชาการ" sheetId="3" r:id="rId3"/>
  </sheets>
  <definedNames>
    <definedName name="_xlnm.Print_Area" localSheetId="2">บริการวิชาการ!$A$1:$L$21</definedName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D29" i="1" l="1"/>
  <c r="H28" i="1" l="1"/>
  <c r="H27" i="1"/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9" i="1"/>
  <c r="H7" i="1"/>
  <c r="E9" i="4" l="1"/>
  <c r="F9" i="4"/>
  <c r="G9" i="4"/>
  <c r="H8" i="4"/>
  <c r="H7" i="4"/>
  <c r="H12" i="3"/>
  <c r="H11" i="3"/>
  <c r="H10" i="3"/>
  <c r="H9" i="3"/>
  <c r="H13" i="3" s="1"/>
  <c r="H8" i="3"/>
  <c r="G13" i="3"/>
  <c r="F13" i="3"/>
  <c r="F7" i="3"/>
  <c r="H7" i="3" s="1"/>
  <c r="H9" i="4" l="1"/>
  <c r="C13" i="3"/>
  <c r="D9" i="4" l="1"/>
  <c r="C9" i="4"/>
  <c r="C29" i="1" l="1"/>
</calcChain>
</file>

<file path=xl/sharedStrings.xml><?xml version="1.0" encoding="utf-8"?>
<sst xmlns="http://schemas.openxmlformats.org/spreadsheetml/2006/main" count="225" uniqueCount="103">
  <si>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</si>
  <si>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</si>
  <si>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</si>
  <si>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</si>
  <si>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</si>
  <si>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</si>
  <si>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</si>
  <si>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</si>
  <si>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</si>
  <si>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</si>
  <si>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</si>
  <si>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</si>
  <si>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</si>
  <si>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</si>
  <si>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</si>
  <si>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</si>
  <si>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ผลผลิตวิทย์ฯ)</t>
  </si>
  <si>
    <t>คณะครุศาสตร์อุตสาหกรรมและเทคโนโลยี</t>
  </si>
  <si>
    <t>โครงการปัจฉิมนิเทศนักศึกษา</t>
  </si>
  <si>
    <t>รวมทั้งสิ้น</t>
  </si>
  <si>
    <t>(โครงการบริการวิชาการ)</t>
  </si>
  <si>
    <t>เบอร์โทร</t>
  </si>
  <si>
    <t>ชื่อผู้รับผิดชอบ/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</si>
  <si>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</si>
  <si>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</si>
  <si>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</si>
  <si>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โครงการการแข่งขันกีฬาศึกษาศาสตร์-ครุศาสตร์เกมส์ ครั้งที่ 8</t>
  </si>
  <si>
    <t>โครงการพัฒนาคุณภาพการบริหารจัดการและการประกันคุณภาพการศึกษา</t>
  </si>
  <si>
    <t>โครงการแข่งขัน Teaching Academy Award 2019 (8th)</t>
  </si>
  <si>
    <t>โครงการจัดสื่อประชาสัมพันธ์คณะครุศาสตร์อุตสาหกรรมและเทคโนโลยี</t>
  </si>
  <si>
    <t>โครงการประชุมสัมมนาเชิงปฏิบัติการวิเคราะห์สมรรถนะวิชาชีพสู่หลักสูตรผลิตครูอาชีวะยุคใหม่</t>
  </si>
  <si>
    <t>โครงการพัฒนาบุคลากรด้านการประกันคุณภาพ</t>
  </si>
  <si>
    <t>โครงการความปลอดภัยในการทำงานบนที่สูง (Working at Height)</t>
  </si>
  <si>
    <t>โครงการค่ายพื้นฐานด้านพลังงาน  (Energy Camp)</t>
  </si>
  <si>
    <t>โครงการจัดทำและประกวดตำราเรียนรองรับการจัดการเรียนการสอนแบบ Digital Learning Edication</t>
  </si>
  <si>
    <t>โครงการส่งเสริมและพัฒนารูปแบบการจัดการเรียนการสอนรูปแบบ Flip Classroom</t>
  </si>
  <si>
    <t>โครงการส่งเสริมและพัฒนาโครงงานสิ่งประดิษฐ์ นวัตกรรม และงานสร้างสรรค์</t>
  </si>
  <si>
    <t>โครงการรักกันมั่นวันต้อนรับวัยใสอย่างสร้างสรรค์</t>
  </si>
  <si>
    <t xml:space="preserve">โครงการปฐมนิเทศนักศึกษาใหม่ </t>
  </si>
  <si>
    <t>โครงการพัฒนาศักยภาพนักศึกษาสู่ยุคดิจิทัล</t>
  </si>
  <si>
    <t>ภาคปกติ</t>
  </si>
  <si>
    <t>ภาคสมทบ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</si>
  <si>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</si>
  <si>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</si>
  <si>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</si>
  <si>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</si>
  <si>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</si>
  <si>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โครงการวันครู ครั้งที่ 8</t>
  </si>
  <si>
    <t>โครงการครุศาสตร์ฯ แลกเปลี่ยนเรียนรู้ทางด้านศิลปวัฒนธรรมและวิชาการในต่างประเทศ รุ่นที่ 1</t>
  </si>
  <si>
    <t>โครงการเตรียมความพร้อมนักศึกษาเพื่อฝึกประสบการณ์วิชาชีพครู
และฝึกงานในสถานประกอบการ</t>
  </si>
  <si>
    <t>โครงการเสวนาสถานศึกษาเครือข่ายการฝึกประสบการณ์วิชาชีพ
ครูสหกิจ</t>
  </si>
  <si>
    <t>โครงการวิพากษ์หลักสูตรครุศาสตร์อุตสาหกรรมบัณฑิต
และหลักสูตรเทคโนโลยีบัณฑิต</t>
  </si>
  <si>
    <t>โครงการแข่งขันกีฬาภายใน มทร.ศรีวิชัย ครั้งที่ 12</t>
  </si>
  <si>
    <t>โคงการการให้บริการทางวิชาการด้านวิทยาศาสตร์และเทคโนโลยี
เพื่อส่งเสริมผลิตภัณฑ์จากชุมชนปีที่ 2</t>
  </si>
  <si>
    <t>ม.ค. - มี.ค.62</t>
  </si>
  <si>
    <t>นายวิมล บุญรอด 082-4389951</t>
  </si>
  <si>
    <t>นางสาวฤทัย ประทุมทอง 097-3458802</t>
  </si>
  <si>
    <t>นางสาวนุชจิเรศ แก้วสกุล 086-6244319</t>
  </si>
  <si>
    <t>ม.ค. - พ.ค. 62</t>
  </si>
  <si>
    <t>นายจรัญ ธรรมใจ 089-6580474</t>
  </si>
  <si>
    <t>ม.ค. - พ.ค.62</t>
  </si>
  <si>
    <t>ม.ค.62</t>
  </si>
  <si>
    <t>นายอนุกูล นันทพุธ 080-6931449</t>
  </si>
  <si>
    <t>นางสาวมณฑนรรห์ วัฒนกุล 088-3991917</t>
  </si>
  <si>
    <t>นายฐาปนิค  ตีระพันธ์ 082-8289801</t>
  </si>
  <si>
    <t>นางสาวฤทัย ปทุมทอง 097-3458802</t>
  </si>
  <si>
    <t>นางสาวฉารีฝ๊ะ  หัดยี 091-0471787</t>
  </si>
  <si>
    <t>นางสาวบุษราคัม  ทองเพชร 095-4416601</t>
  </si>
  <si>
    <t>ผศ.ดร.ธนัสถ์ นนทพุทธ 087-8850060</t>
  </si>
  <si>
    <t>ต.ค.61</t>
  </si>
  <si>
    <t>ที่ร้อยตรีเดชวิน  แก้วศรีวงศกร084-3975266</t>
  </si>
  <si>
    <t>พ.ค.62</t>
  </si>
  <si>
    <t>ส.ค.62</t>
  </si>
  <si>
    <t>นายจักรพงษ์ จิตต์จำนงค์ 085-9219559</t>
  </si>
  <si>
    <t>นางสาวนภารัตน์ เกษตรสมบูรณ์ 095-4408388</t>
  </si>
  <si>
    <t>ผศ.ไชยยะ ธนพัฒน์ศิริ 086-9949008</t>
  </si>
  <si>
    <t>ก.พ.62</t>
  </si>
  <si>
    <t>โครงการสัมมนาทางเทคโนโลยีดิจิทัลเพื่อการสื่อสารและการเรียนรู้ ครั้งที่ 2 ภายใต้แนวคิด “รู้เท่า ทันสื่อภายใต้ภูมิทัศน์สื่อที่เปลี่ยนแปลง”</t>
  </si>
  <si>
    <t>พ.ย.61</t>
  </si>
  <si>
    <t>นางสาวมณฑนรรห์  วัฒนกุล 088-3991917</t>
  </si>
  <si>
    <t>ก.ค.62</t>
  </si>
  <si>
    <t>นายกฤษฎา  คงพูน 095-4410956</t>
  </si>
  <si>
    <t>มิ.ย.62</t>
  </si>
  <si>
    <t>นางวรลักษณ์  แก้วเอียด 087-8373297</t>
  </si>
  <si>
    <t>มี.ค.62</t>
  </si>
  <si>
    <t>นายทวิชาติ  เย็นวิเศษ 089-7391314</t>
  </si>
  <si>
    <t xml:space="preserve"> - ผู้เข้าร่วมโครงการทุกคนบอกประเด็นความรู้หรือประสบการณ์ที่ได้รับเพิ่มขึ้นอย่างน้อย 1 เรื่อง</t>
  </si>
  <si>
    <t xml:space="preserve"> - ผู้เข้าร่วมโครงการได้รับรางวัลจากการประกวด แข่งขัน อย่างน้อย 1 รางวัล</t>
  </si>
  <si>
    <t xml:space="preserve"> - อย่างน้อย 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</si>
  <si>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</si>
  <si>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อย่างน้อยร้อยละ 80 ของผู้เข้าร่วมโครงการได้รับความรู้เพิ่มขึ้น</t>
  </si>
  <si>
    <t xml:space="preserve"> - คณะครุศาสตร์อุตสาหกรรมและเทคโนโลยีได้เริ่มต้นการสร้างบรรยากาศการเรียนการสอน การทำงาน และสังคมในคณะเป็นไปในรูปแบบ Digital Learning Education และอาจารย์เข้าใจรูปแบบของ Smart Teacher มากขึ้น
 - ผู้เข้าร่วมโครงการได้รับความรู้ /พัฒนาทักษะเพิ่มขึ้น</t>
  </si>
  <si>
    <t xml:space="preserve"> - ความพึงพอใจของผู้เข้าร่วมโครงการ ไม่น้อยกว่าร้อยละ 80</t>
  </si>
  <si>
    <t xml:space="preserve"> - ผู้เข้าร่วมโครงการมีความพึงพอใจต่อความรู้ที่ได้รับจากนิทรรศการอย่างน้อยร้อยละ 80</t>
  </si>
  <si>
    <t xml:space="preserve"> - ผู้เข้าร่วมโครงการมีความตระหนักในการทำนุบำรุงศิลปวัฒนธรรมไทย และอนุรักษ์สิ่งแวดล้อม</t>
  </si>
  <si>
    <t xml:space="preserve"> - มีกิจกรรมแลกเปลี่ยนเรียนรู้ประสลการณ์/ ทักษะวิชาชีพ/ วิชาการภายในหน่วยงาน</t>
  </si>
  <si>
    <t xml:space="preserve"> - ผู้เข้าร่วมโครงการได้รับการพัฒนาทักษะวิชาชีพเฉพาะทางและเพิ่มความเชี่ยวชาญในวิชาชีพมากขึ้น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</si>
  <si>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การออกแบบและสร้างเครื่องบรรจุไวน์และน้ำมัลเบอรี่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</si>
  <si>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การออกแบบและสร้างระบบหม้อต้มมัลเบอรี่อเนกประสงค์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</si>
  <si>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การพัฒนาเครื่องกวนแยมมัลเบอรี่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</si>
  <si>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การพัฒนาเครื่องอบลมร้อนสำหรับผลิตภัณฑ์ในชุมชนพะตง</t>
    </r>
  </si>
  <si>
    <r>
      <rPr>
        <i/>
        <u/>
        <sz val="16"/>
        <color rgb="FFFF0000"/>
        <rFont val="TH SarabunPSK"/>
        <family val="2"/>
      </rPr>
      <t>กิจกรรมย่อยที่ 5</t>
    </r>
    <r>
      <rPr>
        <i/>
        <sz val="16"/>
        <color rgb="FFFF0000"/>
        <rFont val="TH SarabunPSK"/>
        <family val="2"/>
      </rPr>
      <t xml:space="preserve"> การเสวนาแลกเปลี่ยนเรียนรู้แนวปฏิบัติที่ดี
ด้านการบริการวิชาการสู่ชุมชน</t>
    </r>
  </si>
  <si>
    <t xml:space="preserve">  - ผู้เข้าร่วมโครงการสามารถนำความรู้ไปใช้ประโยชน์ได้อยู่ในระดับมาก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</si>
</sst>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20"/>
      <name val="Angsana  UPC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i/>
      <sz val="16"/>
      <name val="TH SarabunPSK"/>
      <family val="2"/>
    </font>
    <font>
      <i/>
      <u/>
      <sz val="16"/>
      <name val="TH SarabunPSK"/>
      <family val="2"/>
    </font>
    <font>
      <sz val="14"/>
      <name val="TH SarabunPSK"/>
      <family val="2"/>
    </font>
    <font>
      <i/>
      <sz val="16"/>
      <color rgb="FFFF0000"/>
      <name val="TH SarabunPSK"/>
      <family val="2"/>
    </font>
    <font>
      <i/>
      <u/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</cellStyleXfs>
  <cellXfs count="127">
    <xf numFmtId="0" fontId="0" fillId="0" borderId="0" xfId="0"/>
    <xf numFmtId="0" fontId="8" fillId="0" borderId="0" xfId="0" applyFont="1"/>
    <xf numFmtId="0" fontId="7" fillId="3" borderId="2" xfId="0" applyFont="1" applyFill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top" wrapText="1"/>
    </xf>
    <xf numFmtId="0" fontId="9" fillId="0" borderId="1" xfId="11" applyNumberFormat="1" applyFont="1" applyFill="1" applyBorder="1" applyAlignment="1">
      <alignment horizontal="left" vertical="top" wrapText="1"/>
    </xf>
    <xf numFmtId="41" fontId="9" fillId="0" borderId="1" xfId="4" applyNumberFormat="1" applyFont="1" applyFill="1" applyBorder="1" applyAlignment="1">
      <alignment horizontal="left" vertical="top" wrapText="1"/>
    </xf>
    <xf numFmtId="41" fontId="9" fillId="2" borderId="1" xfId="4" applyNumberFormat="1" applyFont="1" applyFill="1" applyBorder="1" applyAlignment="1">
      <alignment horizontal="left" vertical="top"/>
    </xf>
    <xf numFmtId="41" fontId="9" fillId="0" borderId="1" xfId="4" applyNumberFormat="1" applyFont="1" applyBorder="1" applyAlignment="1">
      <alignment horizontal="center" vertical="top" wrapText="1"/>
    </xf>
    <xf numFmtId="41" fontId="9" fillId="0" borderId="1" xfId="4" applyNumberFormat="1" applyFont="1" applyBorder="1" applyAlignment="1">
      <alignment horizontal="center" vertical="top"/>
    </xf>
    <xf numFmtId="17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49" fontId="9" fillId="0" borderId="7" xfId="5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41" fontId="9" fillId="0" borderId="1" xfId="4" applyNumberFormat="1" applyFont="1" applyFill="1" applyBorder="1" applyAlignment="1">
      <alignment horizontal="left" vertical="top"/>
    </xf>
    <xf numFmtId="0" fontId="9" fillId="0" borderId="7" xfId="0" applyFont="1" applyBorder="1" applyAlignment="1">
      <alignment vertical="top" wrapText="1"/>
    </xf>
    <xf numFmtId="49" fontId="9" fillId="0" borderId="7" xfId="5" applyNumberFormat="1" applyFont="1" applyBorder="1" applyAlignment="1">
      <alignment horizontal="left" vertical="top" wrapText="1"/>
    </xf>
    <xf numFmtId="49" fontId="9" fillId="0" borderId="7" xfId="2" applyNumberFormat="1" applyFont="1" applyBorder="1" applyAlignment="1">
      <alignment horizontal="left" vertical="top" wrapText="1"/>
    </xf>
    <xf numFmtId="0" fontId="8" fillId="0" borderId="7" xfId="0" applyFont="1" applyBorder="1" applyAlignment="1">
      <alignment vertical="top"/>
    </xf>
    <xf numFmtId="0" fontId="9" fillId="0" borderId="1" xfId="11" applyNumberFormat="1" applyFont="1" applyFill="1" applyBorder="1" applyAlignment="1">
      <alignment vertical="top" wrapText="1"/>
    </xf>
    <xf numFmtId="41" fontId="9" fillId="0" borderId="1" xfId="4" applyNumberFormat="1" applyFont="1" applyFill="1" applyBorder="1" applyAlignment="1">
      <alignment horizontal="center" vertical="top" wrapText="1"/>
    </xf>
    <xf numFmtId="15" fontId="9" fillId="0" borderId="1" xfId="0" quotePrefix="1" applyNumberFormat="1" applyFont="1" applyBorder="1" applyAlignment="1">
      <alignment horizontal="center" vertical="top"/>
    </xf>
    <xf numFmtId="15" fontId="9" fillId="0" borderId="1" xfId="0" quotePrefix="1" applyNumberFormat="1" applyFont="1" applyBorder="1" applyAlignment="1">
      <alignment horizontal="center" vertical="top" wrapText="1"/>
    </xf>
    <xf numFmtId="15" fontId="9" fillId="0" borderId="6" xfId="0" applyNumberFormat="1" applyFont="1" applyBorder="1" applyAlignment="1">
      <alignment horizontal="left" vertical="top" wrapText="1"/>
    </xf>
    <xf numFmtId="15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/>
    </xf>
    <xf numFmtId="41" fontId="9" fillId="0" borderId="1" xfId="2" applyNumberFormat="1" applyFont="1" applyBorder="1" applyAlignment="1">
      <alignment horizontal="center" vertical="top"/>
    </xf>
    <xf numFmtId="41" fontId="8" fillId="0" borderId="1" xfId="0" applyNumberFormat="1" applyFont="1" applyBorder="1" applyAlignment="1">
      <alignment vertical="top"/>
    </xf>
    <xf numFmtId="0" fontId="9" fillId="0" borderId="1" xfId="11" applyFont="1" applyFill="1" applyBorder="1" applyAlignment="1">
      <alignment horizontal="left" vertical="top" wrapText="1"/>
    </xf>
    <xf numFmtId="41" fontId="9" fillId="0" borderId="1" xfId="12" applyNumberFormat="1" applyFont="1" applyFill="1" applyBorder="1" applyAlignment="1">
      <alignment horizontal="center" vertical="top" wrapText="1"/>
    </xf>
    <xf numFmtId="187" fontId="9" fillId="0" borderId="7" xfId="2" applyNumberFormat="1" applyFont="1" applyFill="1" applyBorder="1" applyAlignment="1">
      <alignment horizontal="left" vertical="top" wrapText="1"/>
    </xf>
    <xf numFmtId="187" fontId="9" fillId="0" borderId="7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187" fontId="9" fillId="0" borderId="7" xfId="0" applyNumberFormat="1" applyFont="1" applyFill="1" applyBorder="1" applyAlignment="1">
      <alignment horizontal="left" vertical="top"/>
    </xf>
    <xf numFmtId="0" fontId="8" fillId="0" borderId="0" xfId="0" applyFont="1" applyBorder="1"/>
    <xf numFmtId="187" fontId="9" fillId="0" borderId="7" xfId="0" applyNumberFormat="1" applyFont="1" applyBorder="1" applyAlignment="1">
      <alignment horizontal="left" vertical="top"/>
    </xf>
    <xf numFmtId="0" fontId="10" fillId="0" borderId="1" xfId="11" applyNumberFormat="1" applyFont="1" applyFill="1" applyBorder="1" applyAlignment="1">
      <alignment horizontal="center" vertical="top" wrapText="1"/>
    </xf>
    <xf numFmtId="41" fontId="10" fillId="0" borderId="1" xfId="11" applyNumberFormat="1" applyFont="1" applyFill="1" applyBorder="1" applyAlignment="1">
      <alignment horizontal="center" vertical="top" wrapText="1"/>
    </xf>
    <xf numFmtId="41" fontId="10" fillId="0" borderId="1" xfId="4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7" xfId="0" applyFont="1" applyBorder="1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41" fontId="8" fillId="0" borderId="0" xfId="0" applyNumberFormat="1" applyFont="1" applyBorder="1" applyAlignment="1">
      <alignment vertical="top"/>
    </xf>
    <xf numFmtId="41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88" fontId="9" fillId="4" borderId="1" xfId="0" applyNumberFormat="1" applyFont="1" applyFill="1" applyBorder="1" applyAlignment="1">
      <alignment horizontal="center" vertical="top" wrapText="1"/>
    </xf>
    <xf numFmtId="0" fontId="9" fillId="4" borderId="1" xfId="11" applyFont="1" applyFill="1" applyBorder="1" applyAlignment="1">
      <alignment horizontal="left" vertical="top" wrapText="1"/>
    </xf>
    <xf numFmtId="41" fontId="9" fillId="4" borderId="1" xfId="12" applyNumberFormat="1" applyFont="1" applyFill="1" applyBorder="1" applyAlignment="1">
      <alignment horizontal="center" vertical="top" wrapText="1"/>
    </xf>
    <xf numFmtId="41" fontId="9" fillId="4" borderId="1" xfId="4" applyNumberFormat="1" applyFont="1" applyFill="1" applyBorder="1" applyAlignment="1">
      <alignment horizontal="left" vertical="top"/>
    </xf>
    <xf numFmtId="41" fontId="9" fillId="4" borderId="1" xfId="2" applyNumberFormat="1" applyFont="1" applyFill="1" applyBorder="1" applyAlignment="1">
      <alignment horizontal="center" vertical="top"/>
    </xf>
    <xf numFmtId="41" fontId="8" fillId="4" borderId="1" xfId="0" applyNumberFormat="1" applyFont="1" applyFill="1" applyBorder="1" applyAlignment="1">
      <alignment vertical="top"/>
    </xf>
    <xf numFmtId="41" fontId="9" fillId="4" borderId="1" xfId="4" applyNumberFormat="1" applyFont="1" applyFill="1" applyBorder="1" applyAlignment="1">
      <alignment horizontal="center" vertical="top"/>
    </xf>
    <xf numFmtId="15" fontId="9" fillId="4" borderId="7" xfId="0" applyNumberFormat="1" applyFont="1" applyFill="1" applyBorder="1" applyAlignment="1">
      <alignment horizontal="left" vertical="top" wrapText="1"/>
    </xf>
    <xf numFmtId="15" fontId="9" fillId="4" borderId="4" xfId="0" applyNumberFormat="1" applyFont="1" applyFill="1" applyBorder="1" applyAlignment="1">
      <alignment horizontal="left" vertical="top" wrapText="1"/>
    </xf>
    <xf numFmtId="15" fontId="9" fillId="4" borderId="1" xfId="0" quotePrefix="1" applyNumberFormat="1" applyFont="1" applyFill="1" applyBorder="1" applyAlignment="1">
      <alignment horizontal="center" vertical="top"/>
    </xf>
    <xf numFmtId="41" fontId="12" fillId="0" borderId="1" xfId="4" applyNumberFormat="1" applyFont="1" applyFill="1" applyBorder="1" applyAlignment="1">
      <alignment horizontal="center" vertical="top" wrapText="1"/>
    </xf>
    <xf numFmtId="41" fontId="12" fillId="0" borderId="1" xfId="4" applyNumberFormat="1" applyFont="1" applyFill="1" applyBorder="1" applyAlignment="1">
      <alignment horizontal="left" vertical="top"/>
    </xf>
    <xf numFmtId="41" fontId="12" fillId="0" borderId="1" xfId="11" applyNumberFormat="1" applyFont="1" applyFill="1" applyBorder="1" applyAlignment="1">
      <alignment horizontal="center" vertical="top" wrapText="1"/>
    </xf>
    <xf numFmtId="0" fontId="13" fillId="0" borderId="1" xfId="11" applyFont="1" applyFill="1" applyBorder="1" applyAlignment="1">
      <alignment horizontal="left" vertical="top" wrapText="1"/>
    </xf>
    <xf numFmtId="41" fontId="9" fillId="4" borderId="1" xfId="11" applyNumberFormat="1" applyFont="1" applyFill="1" applyBorder="1" applyAlignment="1">
      <alignment horizontal="center" vertical="top" wrapText="1"/>
    </xf>
    <xf numFmtId="15" fontId="9" fillId="4" borderId="1" xfId="0" applyNumberFormat="1" applyFont="1" applyFill="1" applyBorder="1" applyAlignment="1">
      <alignment horizontal="left" vertical="top" wrapText="1"/>
    </xf>
    <xf numFmtId="0" fontId="9" fillId="4" borderId="8" xfId="11" applyNumberFormat="1" applyFont="1" applyFill="1" applyBorder="1" applyAlignment="1">
      <alignment vertical="top" wrapText="1"/>
    </xf>
    <xf numFmtId="41" fontId="9" fillId="4" borderId="1" xfId="4" applyNumberFormat="1" applyFont="1" applyFill="1" applyBorder="1" applyAlignment="1">
      <alignment horizontal="left" vertical="top" wrapText="1"/>
    </xf>
    <xf numFmtId="41" fontId="9" fillId="4" borderId="1" xfId="4" applyNumberFormat="1" applyFont="1" applyFill="1" applyBorder="1" applyAlignment="1">
      <alignment horizontal="center" vertical="top" wrapText="1"/>
    </xf>
    <xf numFmtId="17" fontId="8" fillId="4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top"/>
    </xf>
    <xf numFmtId="41" fontId="9" fillId="0" borderId="3" xfId="4" applyNumberFormat="1" applyFont="1" applyBorder="1" applyAlignment="1">
      <alignment horizontal="center" vertical="top"/>
    </xf>
    <xf numFmtId="41" fontId="9" fillId="0" borderId="1" xfId="0" applyNumberFormat="1" applyFont="1" applyBorder="1" applyAlignment="1">
      <alignment horizontal="center" vertical="top"/>
    </xf>
    <xf numFmtId="41" fontId="9" fillId="2" borderId="1" xfId="4" applyNumberFormat="1" applyFont="1" applyFill="1" applyBorder="1" applyAlignment="1">
      <alignment horizontal="center" vertical="top"/>
    </xf>
    <xf numFmtId="49" fontId="9" fillId="0" borderId="1" xfId="0" quotePrefix="1" applyNumberFormat="1" applyFont="1" applyBorder="1" applyAlignment="1">
      <alignment horizontal="center" vertical="top"/>
    </xf>
    <xf numFmtId="49" fontId="9" fillId="0" borderId="7" xfId="4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1" fontId="9" fillId="0" borderId="1" xfId="4" applyNumberFormat="1" applyFont="1" applyBorder="1" applyAlignment="1">
      <alignment horizontal="right" vertical="top"/>
    </xf>
    <xf numFmtId="41" fontId="9" fillId="0" borderId="1" xfId="6" applyNumberFormat="1" applyFont="1" applyFill="1" applyBorder="1" applyAlignment="1">
      <alignment vertical="top" wrapText="1"/>
    </xf>
    <xf numFmtId="41" fontId="9" fillId="0" borderId="1" xfId="0" applyNumberFormat="1" applyFont="1" applyBorder="1" applyAlignment="1">
      <alignment vertical="top"/>
    </xf>
    <xf numFmtId="41" fontId="9" fillId="0" borderId="1" xfId="0" applyNumberFormat="1" applyFont="1" applyBorder="1" applyAlignment="1">
      <alignment horizontal="right" vertical="top" wrapText="1"/>
    </xf>
    <xf numFmtId="41" fontId="9" fillId="0" borderId="1" xfId="4" applyNumberFormat="1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17" fontId="9" fillId="0" borderId="1" xfId="0" quotePrefix="1" applyNumberFormat="1" applyFont="1" applyBorder="1" applyAlignment="1">
      <alignment horizontal="center" vertical="top"/>
    </xf>
    <xf numFmtId="49" fontId="9" fillId="0" borderId="7" xfId="4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1" fontId="10" fillId="0" borderId="3" xfId="4" applyNumberFormat="1" applyFont="1" applyBorder="1" applyAlignment="1">
      <alignment horizontal="center" vertical="center"/>
    </xf>
    <xf numFmtId="41" fontId="10" fillId="0" borderId="1" xfId="1" applyNumberFormat="1" applyFont="1" applyBorder="1" applyAlignment="1">
      <alignment vertical="center"/>
    </xf>
    <xf numFmtId="41" fontId="8" fillId="0" borderId="1" xfId="0" applyNumberFormat="1" applyFont="1" applyBorder="1"/>
    <xf numFmtId="0" fontId="11" fillId="0" borderId="0" xfId="0" applyFont="1"/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88" fontId="8" fillId="2" borderId="2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41" fontId="8" fillId="2" borderId="1" xfId="1" applyNumberFormat="1" applyFont="1" applyFill="1" applyBorder="1" applyAlignment="1">
      <alignment horizontal="right" vertical="top"/>
    </xf>
    <xf numFmtId="15" fontId="14" fillId="0" borderId="1" xfId="0" applyNumberFormat="1" applyFont="1" applyBorder="1" applyAlignment="1">
      <alignment horizontal="left" vertical="top" wrapText="1"/>
    </xf>
    <xf numFmtId="49" fontId="9" fillId="0" borderId="7" xfId="1" applyNumberFormat="1" applyFont="1" applyBorder="1" applyAlignment="1">
      <alignment vertical="top" wrapText="1"/>
    </xf>
    <xf numFmtId="188" fontId="8" fillId="2" borderId="4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left" vertical="top" wrapText="1"/>
    </xf>
    <xf numFmtId="41" fontId="15" fillId="2" borderId="1" xfId="1" applyNumberFormat="1" applyFont="1" applyFill="1" applyBorder="1" applyAlignment="1">
      <alignment horizontal="right" vertical="top"/>
    </xf>
    <xf numFmtId="188" fontId="8" fillId="2" borderId="3" xfId="0" applyNumberFormat="1" applyFont="1" applyFill="1" applyBorder="1" applyAlignment="1">
      <alignment vertical="top"/>
    </xf>
    <xf numFmtId="188" fontId="8" fillId="2" borderId="1" xfId="0" applyNumberFormat="1" applyFont="1" applyFill="1" applyBorder="1" applyAlignment="1">
      <alignment vertical="top"/>
    </xf>
    <xf numFmtId="0" fontId="15" fillId="2" borderId="3" xfId="0" applyFont="1" applyFill="1" applyBorder="1" applyAlignment="1">
      <alignment horizontal="left" vertical="top" wrapText="1"/>
    </xf>
    <xf numFmtId="41" fontId="15" fillId="2" borderId="3" xfId="1" applyNumberFormat="1" applyFont="1" applyFill="1" applyBorder="1" applyAlignment="1">
      <alignment horizontal="right" vertical="top"/>
    </xf>
    <xf numFmtId="0" fontId="8" fillId="0" borderId="3" xfId="0" applyFont="1" applyBorder="1" applyAlignment="1">
      <alignment vertical="top"/>
    </xf>
    <xf numFmtId="15" fontId="14" fillId="0" borderId="3" xfId="0" applyNumberFormat="1" applyFont="1" applyBorder="1" applyAlignment="1">
      <alignment horizontal="left" vertical="top" wrapText="1"/>
    </xf>
    <xf numFmtId="17" fontId="8" fillId="0" borderId="3" xfId="0" applyNumberFormat="1" applyFont="1" applyBorder="1" applyAlignment="1">
      <alignment horizontal="center" vertical="top"/>
    </xf>
    <xf numFmtId="41" fontId="7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4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0"/>
    <cellStyle name="Normal 3" xfId="2"/>
    <cellStyle name="Normal 6" xfId="9"/>
    <cellStyle name="ปกติ 2" xfId="13"/>
    <cellStyle name="ปกติ_สรุปทำนุ" xfId="11"/>
    <cellStyle name="ปกติ_สื่อการสอน+ปรับปรุงหลักสูตร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topLeftCell="A13" zoomScale="80" zoomScaleNormal="100" zoomScaleSheetLayoutView="80" workbookViewId="0">
      <selection activeCell="J7" sqref="J7"/>
    </sheetView>
  </sheetViews>
  <sheetFormatPr defaultRowHeight="20.100000000000001" customHeight="1"/>
  <cols>
    <col min="1" max="1" width="5.125" style="44" customWidth="1"/>
    <col min="2" max="2" width="58.5" style="48" customWidth="1"/>
    <col min="3" max="3" width="12.5" style="47" bestFit="1" customWidth="1"/>
    <col min="4" max="4" width="10.25" style="47" customWidth="1"/>
    <col min="5" max="5" width="7.5" style="47" customWidth="1"/>
    <col min="6" max="6" width="8" style="47" customWidth="1"/>
    <col min="7" max="7" width="12.375" style="47" customWidth="1"/>
    <col min="8" max="8" width="8.375" style="47" customWidth="1"/>
    <col min="9" max="10" width="23.25" style="48" customWidth="1"/>
    <col min="11" max="11" width="12.5" style="48" customWidth="1"/>
    <col min="12" max="12" width="12.75" style="1" customWidth="1"/>
    <col min="13" max="13" width="31.125" style="1" hidden="1" customWidth="1"/>
    <col min="14" max="16384" width="9" style="1"/>
  </cols>
  <sheetData>
    <row r="1" spans="1:13" ht="29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3.25" customHeight="1">
      <c r="A2" s="114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24.75" customHeight="1">
      <c r="A3" s="114" t="s">
        <v>17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32.25" customHeight="1">
      <c r="A4" s="115" t="s">
        <v>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</row>
    <row r="5" spans="1:13" ht="32.25" customHeight="1">
      <c r="A5" s="119" t="s">
        <v>1</v>
      </c>
      <c r="B5" s="119" t="s">
        <v>2</v>
      </c>
      <c r="C5" s="118" t="s">
        <v>3</v>
      </c>
      <c r="D5" s="118"/>
      <c r="E5" s="118" t="s">
        <v>13</v>
      </c>
      <c r="F5" s="118"/>
      <c r="G5" s="118"/>
      <c r="H5" s="118"/>
      <c r="I5" s="120" t="s">
        <v>14</v>
      </c>
      <c r="J5" s="120"/>
      <c r="K5" s="121" t="s">
        <v>12</v>
      </c>
      <c r="L5" s="2" t="s">
        <v>22</v>
      </c>
      <c r="M5" s="117"/>
    </row>
    <row r="6" spans="1:13" ht="36.75" customHeight="1">
      <c r="A6" s="119"/>
      <c r="B6" s="119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4" t="s">
        <v>10</v>
      </c>
      <c r="J6" s="4" t="s">
        <v>11</v>
      </c>
      <c r="K6" s="121"/>
      <c r="L6" s="5" t="s">
        <v>21</v>
      </c>
      <c r="M6" s="117"/>
    </row>
    <row r="7" spans="1:13" s="15" customFormat="1" ht="84">
      <c r="A7" s="6">
        <v>1</v>
      </c>
      <c r="B7" s="7" t="s">
        <v>26</v>
      </c>
      <c r="C7" s="8">
        <v>250000</v>
      </c>
      <c r="D7" s="9"/>
      <c r="E7" s="10">
        <v>270</v>
      </c>
      <c r="F7" s="10">
        <v>32</v>
      </c>
      <c r="G7" s="10">
        <v>550</v>
      </c>
      <c r="H7" s="11">
        <f t="shared" ref="H7:H26" si="0">SUM(E7:G7)</f>
        <v>852</v>
      </c>
      <c r="I7" s="26" t="s">
        <v>86</v>
      </c>
      <c r="J7" s="26" t="s">
        <v>87</v>
      </c>
      <c r="K7" s="12">
        <v>22647</v>
      </c>
      <c r="L7" s="69" t="s">
        <v>64</v>
      </c>
      <c r="M7" s="14"/>
    </row>
    <row r="8" spans="1:13" s="15" customFormat="1" ht="63">
      <c r="A8" s="6">
        <v>2</v>
      </c>
      <c r="B8" s="7" t="s">
        <v>49</v>
      </c>
      <c r="C8" s="8">
        <v>10000</v>
      </c>
      <c r="D8" s="16"/>
      <c r="E8" s="10">
        <v>120</v>
      </c>
      <c r="F8" s="10">
        <v>28</v>
      </c>
      <c r="G8" s="10">
        <v>120</v>
      </c>
      <c r="H8" s="11">
        <f t="shared" si="0"/>
        <v>268</v>
      </c>
      <c r="I8" s="26" t="s">
        <v>88</v>
      </c>
      <c r="J8" s="26" t="s">
        <v>89</v>
      </c>
      <c r="K8" s="12">
        <v>22737</v>
      </c>
      <c r="L8" s="69" t="s">
        <v>65</v>
      </c>
      <c r="M8" s="17"/>
    </row>
    <row r="9" spans="1:13" s="15" customFormat="1" ht="63">
      <c r="A9" s="6">
        <v>3</v>
      </c>
      <c r="B9" s="7" t="s">
        <v>27</v>
      </c>
      <c r="C9" s="8">
        <v>10000</v>
      </c>
      <c r="D9" s="9"/>
      <c r="E9" s="10">
        <v>0</v>
      </c>
      <c r="F9" s="10">
        <v>30</v>
      </c>
      <c r="G9" s="10">
        <v>0</v>
      </c>
      <c r="H9" s="11">
        <f t="shared" si="0"/>
        <v>30</v>
      </c>
      <c r="I9" s="26" t="s">
        <v>90</v>
      </c>
      <c r="J9" s="26" t="s">
        <v>89</v>
      </c>
      <c r="K9" s="12">
        <v>22828</v>
      </c>
      <c r="L9" s="69" t="s">
        <v>66</v>
      </c>
      <c r="M9" s="18"/>
    </row>
    <row r="10" spans="1:13" s="15" customFormat="1" ht="84">
      <c r="A10" s="6">
        <v>4</v>
      </c>
      <c r="B10" s="7" t="s">
        <v>28</v>
      </c>
      <c r="C10" s="8">
        <v>200000</v>
      </c>
      <c r="D10" s="9"/>
      <c r="E10" s="10">
        <v>18</v>
      </c>
      <c r="F10" s="10">
        <v>12</v>
      </c>
      <c r="G10" s="10">
        <v>0</v>
      </c>
      <c r="H10" s="11">
        <f t="shared" si="0"/>
        <v>30</v>
      </c>
      <c r="I10" s="26" t="s">
        <v>86</v>
      </c>
      <c r="J10" s="26" t="s">
        <v>87</v>
      </c>
      <c r="K10" s="12">
        <v>22678</v>
      </c>
      <c r="L10" s="69" t="s">
        <v>67</v>
      </c>
      <c r="M10" s="19"/>
    </row>
    <row r="11" spans="1:13" s="15" customFormat="1" ht="63">
      <c r="A11" s="6">
        <v>5</v>
      </c>
      <c r="B11" s="7" t="s">
        <v>50</v>
      </c>
      <c r="C11" s="8">
        <v>10000</v>
      </c>
      <c r="D11" s="16"/>
      <c r="E11" s="10">
        <v>120</v>
      </c>
      <c r="F11" s="10">
        <v>30</v>
      </c>
      <c r="G11" s="10">
        <v>50</v>
      </c>
      <c r="H11" s="11">
        <f t="shared" si="0"/>
        <v>200</v>
      </c>
      <c r="I11" s="26" t="s">
        <v>90</v>
      </c>
      <c r="J11" s="26" t="s">
        <v>89</v>
      </c>
      <c r="K11" s="12">
        <v>22706</v>
      </c>
      <c r="L11" s="69" t="s">
        <v>65</v>
      </c>
      <c r="M11" s="20"/>
    </row>
    <row r="12" spans="1:13" s="15" customFormat="1" ht="63">
      <c r="A12" s="6">
        <v>6</v>
      </c>
      <c r="B12" s="7" t="s">
        <v>51</v>
      </c>
      <c r="C12" s="8">
        <v>73000</v>
      </c>
      <c r="D12" s="16"/>
      <c r="E12" s="10">
        <v>20</v>
      </c>
      <c r="F12" s="10">
        <v>52</v>
      </c>
      <c r="G12" s="10">
        <v>18</v>
      </c>
      <c r="H12" s="11">
        <f t="shared" si="0"/>
        <v>90</v>
      </c>
      <c r="I12" s="26" t="s">
        <v>90</v>
      </c>
      <c r="J12" s="26" t="s">
        <v>89</v>
      </c>
      <c r="K12" s="12">
        <v>22706</v>
      </c>
      <c r="L12" s="69" t="s">
        <v>68</v>
      </c>
      <c r="M12" s="20"/>
    </row>
    <row r="13" spans="1:13" s="15" customFormat="1" ht="84">
      <c r="A13" s="49">
        <v>7</v>
      </c>
      <c r="B13" s="65" t="s">
        <v>52</v>
      </c>
      <c r="C13" s="66">
        <v>200000</v>
      </c>
      <c r="D13" s="52"/>
      <c r="E13" s="67">
        <v>110</v>
      </c>
      <c r="F13" s="67">
        <v>15</v>
      </c>
      <c r="G13" s="67"/>
      <c r="H13" s="55">
        <f t="shared" si="0"/>
        <v>125</v>
      </c>
      <c r="I13" s="64" t="s">
        <v>86</v>
      </c>
      <c r="J13" s="64" t="s">
        <v>87</v>
      </c>
      <c r="K13" s="68">
        <v>22828</v>
      </c>
      <c r="L13" s="70" t="s">
        <v>64</v>
      </c>
      <c r="M13" s="20"/>
    </row>
    <row r="14" spans="1:13" s="15" customFormat="1" ht="63">
      <c r="A14" s="6">
        <v>8</v>
      </c>
      <c r="B14" s="21" t="s">
        <v>29</v>
      </c>
      <c r="C14" s="22"/>
      <c r="D14" s="16">
        <v>50000</v>
      </c>
      <c r="E14" s="10">
        <v>0</v>
      </c>
      <c r="F14" s="10">
        <v>0</v>
      </c>
      <c r="G14" s="10">
        <v>3000</v>
      </c>
      <c r="H14" s="11">
        <f t="shared" si="0"/>
        <v>3000</v>
      </c>
      <c r="I14" s="26" t="s">
        <v>90</v>
      </c>
      <c r="J14" s="26" t="s">
        <v>89</v>
      </c>
      <c r="K14" s="23" t="s">
        <v>69</v>
      </c>
      <c r="L14" s="69" t="s">
        <v>70</v>
      </c>
      <c r="M14" s="20"/>
    </row>
    <row r="15" spans="1:13" s="15" customFormat="1" ht="63">
      <c r="A15" s="6">
        <v>9</v>
      </c>
      <c r="B15" s="21" t="s">
        <v>30</v>
      </c>
      <c r="C15" s="22"/>
      <c r="D15" s="16">
        <v>23000</v>
      </c>
      <c r="E15" s="10"/>
      <c r="F15" s="10">
        <v>30</v>
      </c>
      <c r="G15" s="10"/>
      <c r="H15" s="11">
        <f t="shared" si="0"/>
        <v>30</v>
      </c>
      <c r="I15" s="26" t="s">
        <v>90</v>
      </c>
      <c r="J15" s="26" t="s">
        <v>89</v>
      </c>
      <c r="K15" s="23" t="s">
        <v>69</v>
      </c>
      <c r="L15" s="69" t="s">
        <v>65</v>
      </c>
      <c r="M15" s="20"/>
    </row>
    <row r="16" spans="1:13" s="15" customFormat="1" ht="63">
      <c r="A16" s="6">
        <v>10</v>
      </c>
      <c r="B16" s="21" t="s">
        <v>31</v>
      </c>
      <c r="C16" s="22"/>
      <c r="D16" s="16">
        <v>7000</v>
      </c>
      <c r="E16" s="10">
        <v>0</v>
      </c>
      <c r="F16" s="10">
        <v>15</v>
      </c>
      <c r="G16" s="10">
        <v>0</v>
      </c>
      <c r="H16" s="11">
        <f t="shared" si="0"/>
        <v>15</v>
      </c>
      <c r="I16" s="26" t="s">
        <v>90</v>
      </c>
      <c r="J16" s="26" t="s">
        <v>89</v>
      </c>
      <c r="K16" s="23" t="s">
        <v>71</v>
      </c>
      <c r="L16" s="69" t="s">
        <v>66</v>
      </c>
      <c r="M16" s="20"/>
    </row>
    <row r="17" spans="1:13" s="15" customFormat="1" ht="63">
      <c r="A17" s="6">
        <v>11</v>
      </c>
      <c r="B17" s="21" t="s">
        <v>32</v>
      </c>
      <c r="C17" s="22"/>
      <c r="D17" s="16">
        <v>25000</v>
      </c>
      <c r="E17" s="10">
        <v>27</v>
      </c>
      <c r="F17" s="10">
        <v>7</v>
      </c>
      <c r="G17" s="10">
        <v>0</v>
      </c>
      <c r="H17" s="11">
        <f t="shared" si="0"/>
        <v>34</v>
      </c>
      <c r="I17" s="26" t="s">
        <v>90</v>
      </c>
      <c r="J17" s="26" t="s">
        <v>89</v>
      </c>
      <c r="K17" s="23" t="s">
        <v>72</v>
      </c>
      <c r="L17" s="69" t="s">
        <v>73</v>
      </c>
      <c r="M17" s="20"/>
    </row>
    <row r="18" spans="1:13" s="15" customFormat="1" ht="84">
      <c r="A18" s="6">
        <v>12</v>
      </c>
      <c r="B18" s="21" t="s">
        <v>33</v>
      </c>
      <c r="C18" s="22"/>
      <c r="D18" s="16">
        <v>30000</v>
      </c>
      <c r="E18" s="10">
        <v>10</v>
      </c>
      <c r="F18" s="10">
        <v>10</v>
      </c>
      <c r="G18" s="10">
        <v>50</v>
      </c>
      <c r="H18" s="11">
        <f t="shared" si="0"/>
        <v>70</v>
      </c>
      <c r="I18" s="26" t="s">
        <v>90</v>
      </c>
      <c r="J18" s="26" t="s">
        <v>89</v>
      </c>
      <c r="K18" s="24" t="s">
        <v>61</v>
      </c>
      <c r="L18" s="69" t="s">
        <v>74</v>
      </c>
      <c r="M18" s="20"/>
    </row>
    <row r="19" spans="1:13" s="15" customFormat="1" ht="210">
      <c r="A19" s="6">
        <v>13</v>
      </c>
      <c r="B19" s="21" t="s">
        <v>34</v>
      </c>
      <c r="C19" s="22"/>
      <c r="D19" s="16">
        <v>50000</v>
      </c>
      <c r="E19" s="10"/>
      <c r="F19" s="10">
        <v>30</v>
      </c>
      <c r="G19" s="10">
        <v>0</v>
      </c>
      <c r="H19" s="11">
        <f t="shared" si="0"/>
        <v>30</v>
      </c>
      <c r="I19" s="25" t="s">
        <v>92</v>
      </c>
      <c r="J19" s="26" t="s">
        <v>91</v>
      </c>
      <c r="K19" s="24" t="s">
        <v>71</v>
      </c>
      <c r="L19" s="69" t="s">
        <v>75</v>
      </c>
      <c r="M19" s="20"/>
    </row>
    <row r="20" spans="1:13" s="15" customFormat="1" ht="63">
      <c r="A20" s="6">
        <v>14</v>
      </c>
      <c r="B20" s="21" t="s">
        <v>35</v>
      </c>
      <c r="C20" s="22"/>
      <c r="D20" s="16">
        <v>25000</v>
      </c>
      <c r="E20" s="10">
        <v>0</v>
      </c>
      <c r="F20" s="10">
        <v>45</v>
      </c>
      <c r="G20" s="10">
        <v>0</v>
      </c>
      <c r="H20" s="11">
        <f t="shared" si="0"/>
        <v>45</v>
      </c>
      <c r="I20" s="26" t="s">
        <v>90</v>
      </c>
      <c r="J20" s="26" t="s">
        <v>89</v>
      </c>
      <c r="K20" s="23" t="s">
        <v>71</v>
      </c>
      <c r="L20" s="69" t="s">
        <v>66</v>
      </c>
      <c r="M20" s="20"/>
    </row>
    <row r="21" spans="1:13" s="15" customFormat="1" ht="84">
      <c r="A21" s="6">
        <v>15</v>
      </c>
      <c r="B21" s="27" t="s">
        <v>36</v>
      </c>
      <c r="C21" s="22"/>
      <c r="D21" s="22">
        <v>150000</v>
      </c>
      <c r="E21" s="28">
        <v>120</v>
      </c>
      <c r="F21" s="29">
        <v>30</v>
      </c>
      <c r="G21" s="29">
        <v>0</v>
      </c>
      <c r="H21" s="11">
        <f t="shared" si="0"/>
        <v>150</v>
      </c>
      <c r="I21" s="25" t="s">
        <v>86</v>
      </c>
      <c r="J21" s="26" t="s">
        <v>87</v>
      </c>
      <c r="K21" s="23" t="s">
        <v>76</v>
      </c>
      <c r="L21" s="69" t="s">
        <v>85</v>
      </c>
      <c r="M21" s="20"/>
    </row>
    <row r="22" spans="1:13" s="15" customFormat="1" ht="84">
      <c r="A22" s="6">
        <v>16</v>
      </c>
      <c r="B22" s="30" t="s">
        <v>77</v>
      </c>
      <c r="C22" s="31"/>
      <c r="D22" s="16">
        <v>40000</v>
      </c>
      <c r="E22" s="28">
        <v>200</v>
      </c>
      <c r="F22" s="29">
        <v>7</v>
      </c>
      <c r="G22" s="29">
        <v>43</v>
      </c>
      <c r="H22" s="11">
        <f t="shared" si="0"/>
        <v>250</v>
      </c>
      <c r="I22" s="25" t="s">
        <v>93</v>
      </c>
      <c r="J22" s="26" t="s">
        <v>89</v>
      </c>
      <c r="K22" s="23" t="s">
        <v>78</v>
      </c>
      <c r="L22" s="69" t="s">
        <v>79</v>
      </c>
      <c r="M22" s="20"/>
    </row>
    <row r="23" spans="1:13" s="15" customFormat="1" ht="84">
      <c r="A23" s="6">
        <v>17</v>
      </c>
      <c r="B23" s="30" t="s">
        <v>37</v>
      </c>
      <c r="C23" s="31"/>
      <c r="D23" s="16">
        <v>40000</v>
      </c>
      <c r="E23" s="28">
        <v>150</v>
      </c>
      <c r="F23" s="29">
        <v>10</v>
      </c>
      <c r="G23" s="29">
        <v>0</v>
      </c>
      <c r="H23" s="11">
        <f t="shared" si="0"/>
        <v>160</v>
      </c>
      <c r="I23" s="25" t="s">
        <v>86</v>
      </c>
      <c r="J23" s="26" t="s">
        <v>87</v>
      </c>
      <c r="K23" s="23" t="s">
        <v>80</v>
      </c>
      <c r="L23" s="69" t="s">
        <v>81</v>
      </c>
      <c r="M23" s="20"/>
    </row>
    <row r="24" spans="1:13" s="15" customFormat="1" ht="63">
      <c r="A24" s="49">
        <v>18</v>
      </c>
      <c r="B24" s="50" t="s">
        <v>38</v>
      </c>
      <c r="C24" s="51"/>
      <c r="D24" s="52">
        <v>40000</v>
      </c>
      <c r="E24" s="53">
        <v>180</v>
      </c>
      <c r="F24" s="54">
        <v>30</v>
      </c>
      <c r="G24" s="54">
        <v>180</v>
      </c>
      <c r="H24" s="55">
        <f t="shared" si="0"/>
        <v>390</v>
      </c>
      <c r="I24" s="56" t="s">
        <v>90</v>
      </c>
      <c r="J24" s="57" t="s">
        <v>89</v>
      </c>
      <c r="K24" s="58" t="s">
        <v>82</v>
      </c>
      <c r="L24" s="70" t="s">
        <v>83</v>
      </c>
      <c r="M24" s="20"/>
    </row>
    <row r="25" spans="1:13" s="15" customFormat="1" ht="84">
      <c r="A25" s="6">
        <v>19</v>
      </c>
      <c r="B25" s="30" t="s">
        <v>39</v>
      </c>
      <c r="C25" s="31"/>
      <c r="D25" s="16">
        <v>85000</v>
      </c>
      <c r="E25" s="29">
        <v>180</v>
      </c>
      <c r="F25" s="29">
        <v>30</v>
      </c>
      <c r="G25" s="29">
        <v>0</v>
      </c>
      <c r="H25" s="11">
        <f t="shared" si="0"/>
        <v>210</v>
      </c>
      <c r="I25" s="26" t="s">
        <v>90</v>
      </c>
      <c r="J25" s="26" t="s">
        <v>89</v>
      </c>
      <c r="K25" s="23" t="s">
        <v>82</v>
      </c>
      <c r="L25" s="69" t="s">
        <v>79</v>
      </c>
      <c r="M25" s="32"/>
    </row>
    <row r="26" spans="1:13" s="15" customFormat="1" ht="63">
      <c r="A26" s="49">
        <v>20</v>
      </c>
      <c r="B26" s="50" t="s">
        <v>18</v>
      </c>
      <c r="C26" s="63"/>
      <c r="D26" s="52">
        <v>30000</v>
      </c>
      <c r="E26" s="54">
        <v>190</v>
      </c>
      <c r="F26" s="54">
        <v>10</v>
      </c>
      <c r="G26" s="54">
        <v>0</v>
      </c>
      <c r="H26" s="55">
        <f t="shared" si="0"/>
        <v>200</v>
      </c>
      <c r="I26" s="64" t="s">
        <v>90</v>
      </c>
      <c r="J26" s="64" t="s">
        <v>89</v>
      </c>
      <c r="K26" s="58" t="s">
        <v>84</v>
      </c>
      <c r="L26" s="70" t="s">
        <v>83</v>
      </c>
      <c r="M26" s="33"/>
    </row>
    <row r="27" spans="1:13" s="36" customFormat="1" ht="63">
      <c r="A27" s="34"/>
      <c r="B27" s="62" t="s">
        <v>40</v>
      </c>
      <c r="C27" s="59"/>
      <c r="D27" s="60">
        <v>27000</v>
      </c>
      <c r="E27" s="29">
        <v>170</v>
      </c>
      <c r="F27" s="29">
        <v>10</v>
      </c>
      <c r="G27" s="29"/>
      <c r="H27" s="11">
        <f>SUM(E27:G27)</f>
        <v>180</v>
      </c>
      <c r="I27" s="26" t="s">
        <v>90</v>
      </c>
      <c r="J27" s="26" t="s">
        <v>89</v>
      </c>
      <c r="K27" s="23" t="s">
        <v>84</v>
      </c>
      <c r="L27" s="69" t="s">
        <v>83</v>
      </c>
      <c r="M27" s="35"/>
    </row>
    <row r="28" spans="1:13" ht="63">
      <c r="A28" s="34"/>
      <c r="B28" s="62" t="s">
        <v>41</v>
      </c>
      <c r="C28" s="61"/>
      <c r="D28" s="60">
        <v>3000</v>
      </c>
      <c r="E28" s="29">
        <v>10</v>
      </c>
      <c r="F28" s="29"/>
      <c r="G28" s="29"/>
      <c r="H28" s="11">
        <f>SUM(E28:G28)</f>
        <v>10</v>
      </c>
      <c r="I28" s="26" t="s">
        <v>90</v>
      </c>
      <c r="J28" s="26" t="s">
        <v>89</v>
      </c>
      <c r="K28" s="23" t="s">
        <v>84</v>
      </c>
      <c r="L28" s="69" t="s">
        <v>83</v>
      </c>
      <c r="M28" s="37"/>
    </row>
    <row r="29" spans="1:13" ht="29.25" customHeight="1">
      <c r="A29" s="34"/>
      <c r="B29" s="38" t="s">
        <v>19</v>
      </c>
      <c r="C29" s="39">
        <f>SUM(C7:C28)</f>
        <v>753000</v>
      </c>
      <c r="D29" s="40">
        <f>SUM(D14:D26)</f>
        <v>595000</v>
      </c>
      <c r="E29" s="29"/>
      <c r="F29" s="29"/>
      <c r="G29" s="29"/>
      <c r="H29" s="11">
        <f t="shared" ref="H29" si="1">SUM(E29:G29)</f>
        <v>0</v>
      </c>
      <c r="I29" s="41"/>
      <c r="J29" s="41"/>
      <c r="K29" s="41"/>
      <c r="L29" s="42"/>
      <c r="M29" s="43"/>
    </row>
    <row r="32" spans="1:13" ht="20.100000000000001" customHeight="1">
      <c r="B32" s="45" t="s">
        <v>23</v>
      </c>
      <c r="C32" s="46"/>
      <c r="D32" s="46"/>
    </row>
    <row r="33" spans="2:4" ht="20.100000000000001" customHeight="1">
      <c r="B33" s="48" t="s">
        <v>43</v>
      </c>
      <c r="C33" s="46"/>
      <c r="D33" s="46"/>
    </row>
    <row r="34" spans="2:4" ht="20.100000000000001" customHeight="1">
      <c r="B34" s="45" t="s">
        <v>24</v>
      </c>
      <c r="C34" s="46"/>
      <c r="D34" s="46"/>
    </row>
    <row r="35" spans="2:4" ht="20.100000000000001" customHeight="1">
      <c r="B35" s="48" t="s">
        <v>44</v>
      </c>
      <c r="C35" s="46"/>
      <c r="D35" s="46"/>
    </row>
    <row r="36" spans="2:4" ht="20.100000000000001" customHeight="1">
      <c r="B36" s="48" t="s">
        <v>25</v>
      </c>
      <c r="C36" s="46"/>
      <c r="D36" s="46"/>
    </row>
    <row r="37" spans="2:4" ht="20.100000000000001" customHeight="1">
      <c r="B37" s="48" t="s">
        <v>45</v>
      </c>
      <c r="C37" s="46"/>
      <c r="D37" s="46"/>
    </row>
    <row r="38" spans="2:4" ht="20.100000000000001" customHeight="1">
      <c r="B38" s="48" t="s">
        <v>46</v>
      </c>
      <c r="C38" s="46"/>
      <c r="D38" s="46"/>
    </row>
  </sheetData>
  <mergeCells count="11">
    <mergeCell ref="A1:M1"/>
    <mergeCell ref="A2:M2"/>
    <mergeCell ref="A3:M3"/>
    <mergeCell ref="A4:M4"/>
    <mergeCell ref="M5:M6"/>
    <mergeCell ref="C5:D5"/>
    <mergeCell ref="E5:H5"/>
    <mergeCell ref="A5:A6"/>
    <mergeCell ref="B5:B6"/>
    <mergeCell ref="I5:J5"/>
    <mergeCell ref="K5:K6"/>
  </mergeCells>
  <pageMargins left="0.25" right="0.25" top="0.75" bottom="0.75" header="0.3" footer="0.3"/>
  <pageSetup paperSize="9" scale="65" orientation="landscape" r:id="rId1"/>
  <rowBreaks count="1" manualBreakCount="1">
    <brk id="1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90" zoomScaleNormal="90" workbookViewId="0">
      <selection activeCell="B9" sqref="B9"/>
    </sheetView>
  </sheetViews>
  <sheetFormatPr defaultRowHeight="20.100000000000001" customHeight="1"/>
  <cols>
    <col min="1" max="1" width="5.125" style="1" customWidth="1"/>
    <col min="2" max="2" width="50.375" style="1" customWidth="1"/>
    <col min="3" max="4" width="10.625" style="1" customWidth="1"/>
    <col min="5" max="6" width="9" style="1"/>
    <col min="7" max="7" width="12.375" style="1" customWidth="1"/>
    <col min="8" max="8" width="7.25" style="1" customWidth="1"/>
    <col min="9" max="10" width="17.5" style="1" customWidth="1"/>
    <col min="11" max="11" width="12.5" style="1" customWidth="1"/>
    <col min="12" max="12" width="11.875" style="1" customWidth="1"/>
    <col min="13" max="13" width="23" style="1" customWidth="1"/>
    <col min="14" max="16384" width="9" style="1"/>
  </cols>
  <sheetData>
    <row r="1" spans="1:13" ht="29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5.5" customHeight="1">
      <c r="A2" s="114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33.75" customHeight="1">
      <c r="A3" s="114" t="s">
        <v>17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42.75" customHeight="1">
      <c r="A4" s="114" t="s">
        <v>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42">
      <c r="A5" s="119" t="s">
        <v>1</v>
      </c>
      <c r="B5" s="119" t="s">
        <v>2</v>
      </c>
      <c r="C5" s="119" t="s">
        <v>3</v>
      </c>
      <c r="D5" s="119"/>
      <c r="E5" s="119" t="s">
        <v>13</v>
      </c>
      <c r="F5" s="119"/>
      <c r="G5" s="119"/>
      <c r="H5" s="119"/>
      <c r="I5" s="119" t="s">
        <v>14</v>
      </c>
      <c r="J5" s="119"/>
      <c r="K5" s="122" t="s">
        <v>12</v>
      </c>
      <c r="L5" s="2" t="s">
        <v>22</v>
      </c>
      <c r="M5" s="117"/>
    </row>
    <row r="6" spans="1:13" ht="36.75" customHeight="1">
      <c r="A6" s="119"/>
      <c r="B6" s="119"/>
      <c r="C6" s="71" t="s">
        <v>4</v>
      </c>
      <c r="D6" s="71" t="s">
        <v>5</v>
      </c>
      <c r="E6" s="71" t="s">
        <v>6</v>
      </c>
      <c r="F6" s="71" t="s">
        <v>7</v>
      </c>
      <c r="G6" s="71" t="s">
        <v>8</v>
      </c>
      <c r="H6" s="71" t="s">
        <v>9</v>
      </c>
      <c r="I6" s="71" t="s">
        <v>10</v>
      </c>
      <c r="J6" s="71" t="s">
        <v>11</v>
      </c>
      <c r="K6" s="123"/>
      <c r="L6" s="5" t="s">
        <v>21</v>
      </c>
      <c r="M6" s="117"/>
    </row>
    <row r="7" spans="1:13" s="48" customFormat="1" ht="105">
      <c r="A7" s="34">
        <v>1</v>
      </c>
      <c r="B7" s="72" t="s">
        <v>47</v>
      </c>
      <c r="C7" s="73">
        <v>300000</v>
      </c>
      <c r="D7" s="41"/>
      <c r="E7" s="74">
        <v>230</v>
      </c>
      <c r="F7" s="74">
        <v>150</v>
      </c>
      <c r="G7" s="74">
        <v>20</v>
      </c>
      <c r="H7" s="75">
        <f>SUM(E7:G7)</f>
        <v>400</v>
      </c>
      <c r="I7" s="13" t="s">
        <v>92</v>
      </c>
      <c r="J7" s="13" t="s">
        <v>94</v>
      </c>
      <c r="K7" s="76" t="s">
        <v>61</v>
      </c>
      <c r="L7" s="69" t="s">
        <v>62</v>
      </c>
      <c r="M7" s="77"/>
    </row>
    <row r="8" spans="1:13" ht="105">
      <c r="A8" s="34">
        <v>2</v>
      </c>
      <c r="B8" s="78" t="s">
        <v>48</v>
      </c>
      <c r="C8" s="74"/>
      <c r="D8" s="79">
        <v>120000</v>
      </c>
      <c r="E8" s="80">
        <v>25</v>
      </c>
      <c r="F8" s="81">
        <v>10</v>
      </c>
      <c r="G8" s="82">
        <v>0</v>
      </c>
      <c r="H8" s="83">
        <f>SUM(E8:G8)</f>
        <v>35</v>
      </c>
      <c r="I8" s="13" t="s">
        <v>95</v>
      </c>
      <c r="J8" s="84" t="s">
        <v>96</v>
      </c>
      <c r="K8" s="85">
        <v>22767</v>
      </c>
      <c r="L8" s="69" t="s">
        <v>63</v>
      </c>
      <c r="M8" s="86"/>
    </row>
    <row r="9" spans="1:13" ht="26.25" customHeight="1">
      <c r="A9" s="87"/>
      <c r="B9" s="88" t="s">
        <v>19</v>
      </c>
      <c r="C9" s="89">
        <f>SUM(C7:C8)</f>
        <v>300000</v>
      </c>
      <c r="D9" s="90">
        <f>SUM(D7:D8)</f>
        <v>120000</v>
      </c>
      <c r="E9" s="91">
        <f>SUM(E7:E8)</f>
        <v>255</v>
      </c>
      <c r="F9" s="91">
        <f>SUM(F7:F8)</f>
        <v>160</v>
      </c>
      <c r="G9" s="91">
        <f>SUM(G7:G8)</f>
        <v>20</v>
      </c>
      <c r="H9" s="91">
        <f>SUM(E9:G9)</f>
        <v>435</v>
      </c>
      <c r="I9" s="42"/>
      <c r="J9" s="42"/>
      <c r="K9" s="42"/>
      <c r="L9" s="42"/>
      <c r="M9" s="43"/>
    </row>
    <row r="10" spans="1:13" ht="20.100000000000001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0.10000000000000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0.100000000000001" customHeight="1">
      <c r="A12" s="36"/>
      <c r="B12" s="92" t="s">
        <v>23</v>
      </c>
      <c r="C12" s="36"/>
      <c r="D12" s="36"/>
      <c r="K12" s="36"/>
      <c r="L12" s="36"/>
      <c r="M12" s="36"/>
    </row>
    <row r="13" spans="1:13" ht="20.100000000000001" customHeight="1">
      <c r="A13" s="36"/>
      <c r="B13" s="1" t="s">
        <v>43</v>
      </c>
      <c r="C13" s="36"/>
      <c r="D13" s="36"/>
      <c r="K13" s="36"/>
      <c r="L13" s="36"/>
      <c r="M13" s="36"/>
    </row>
    <row r="14" spans="1:13" ht="20.100000000000001" customHeight="1">
      <c r="A14" s="36"/>
      <c r="B14" s="92" t="s">
        <v>24</v>
      </c>
      <c r="C14" s="36"/>
      <c r="D14" s="36"/>
      <c r="K14" s="36"/>
      <c r="L14" s="36"/>
      <c r="M14" s="36"/>
    </row>
    <row r="15" spans="1:13" ht="20.100000000000001" customHeight="1">
      <c r="A15" s="36"/>
      <c r="B15" s="1" t="s">
        <v>44</v>
      </c>
      <c r="C15" s="36"/>
      <c r="D15" s="36"/>
      <c r="K15" s="36"/>
      <c r="L15" s="36"/>
      <c r="M15" s="36"/>
    </row>
    <row r="16" spans="1:13" ht="20.100000000000001" customHeight="1">
      <c r="A16" s="36"/>
      <c r="B16" s="1" t="s">
        <v>25</v>
      </c>
      <c r="C16" s="36"/>
      <c r="D16" s="36"/>
      <c r="K16" s="36"/>
      <c r="L16" s="36"/>
      <c r="M16" s="36"/>
    </row>
    <row r="17" spans="1:13" ht="20.100000000000001" customHeight="1">
      <c r="A17" s="36"/>
      <c r="B17" s="1" t="s">
        <v>45</v>
      </c>
      <c r="C17" s="36"/>
      <c r="D17" s="36"/>
      <c r="K17" s="36"/>
      <c r="L17" s="36"/>
      <c r="M17" s="36"/>
    </row>
    <row r="18" spans="1:13" ht="20.100000000000001" customHeight="1">
      <c r="A18" s="36"/>
      <c r="B18" s="1" t="s">
        <v>46</v>
      </c>
      <c r="C18" s="36"/>
      <c r="D18" s="36"/>
      <c r="K18" s="36"/>
      <c r="L18" s="36"/>
      <c r="M18" s="36"/>
    </row>
    <row r="19" spans="1:13" ht="20.100000000000001" customHeight="1">
      <c r="A19" s="36"/>
      <c r="B19" s="36"/>
      <c r="C19" s="36"/>
      <c r="K19" s="36"/>
      <c r="L19" s="36"/>
      <c r="M19" s="36"/>
    </row>
    <row r="20" spans="1:13" ht="20.10000000000000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</sheetData>
  <mergeCells count="11"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90" zoomScaleNormal="100" zoomScaleSheetLayoutView="90" workbookViewId="0">
      <selection activeCell="H20" sqref="H20"/>
    </sheetView>
  </sheetViews>
  <sheetFormatPr defaultRowHeight="20.100000000000001" customHeight="1"/>
  <cols>
    <col min="1" max="1" width="5.125" style="1" customWidth="1"/>
    <col min="2" max="2" width="44.25" style="1" customWidth="1"/>
    <col min="3" max="3" width="11.75" style="1" bestFit="1" customWidth="1"/>
    <col min="4" max="4" width="8.75" style="1" bestFit="1" customWidth="1"/>
    <col min="5" max="5" width="11.375" style="1" bestFit="1" customWidth="1"/>
    <col min="6" max="6" width="10.875" style="1" bestFit="1" customWidth="1"/>
    <col min="7" max="7" width="18.5" style="1" bestFit="1" customWidth="1"/>
    <col min="8" max="8" width="5.625" style="1" bestFit="1" customWidth="1"/>
    <col min="9" max="9" width="16.375" style="1" bestFit="1" customWidth="1"/>
    <col min="10" max="10" width="16.5" style="1" bestFit="1" customWidth="1"/>
    <col min="11" max="11" width="12.25" style="1" customWidth="1"/>
    <col min="12" max="12" width="14" style="1" customWidth="1"/>
    <col min="13" max="13" width="22.5" style="1" customWidth="1"/>
    <col min="14" max="16384" width="9" style="1"/>
  </cols>
  <sheetData>
    <row r="1" spans="1:13" ht="29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3"/>
    </row>
    <row r="2" spans="1:13" ht="25.5" customHeight="1">
      <c r="A2" s="114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93"/>
    </row>
    <row r="3" spans="1:13" ht="33.75" customHeight="1">
      <c r="A3" s="114" t="s">
        <v>17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93"/>
    </row>
    <row r="4" spans="1:13" ht="42.75" customHeight="1">
      <c r="A4" s="115" t="s">
        <v>20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93"/>
    </row>
    <row r="5" spans="1:13" ht="32.25" customHeight="1">
      <c r="A5" s="124" t="s">
        <v>1</v>
      </c>
      <c r="B5" s="124" t="s">
        <v>2</v>
      </c>
      <c r="C5" s="124" t="s">
        <v>3</v>
      </c>
      <c r="D5" s="124"/>
      <c r="E5" s="124" t="s">
        <v>13</v>
      </c>
      <c r="F5" s="124"/>
      <c r="G5" s="124"/>
      <c r="H5" s="124"/>
      <c r="I5" s="124" t="s">
        <v>14</v>
      </c>
      <c r="J5" s="124"/>
      <c r="K5" s="125" t="s">
        <v>12</v>
      </c>
      <c r="L5" s="94" t="s">
        <v>22</v>
      </c>
      <c r="M5" s="117"/>
    </row>
    <row r="6" spans="1:13" ht="36.75" customHeight="1">
      <c r="A6" s="124"/>
      <c r="B6" s="124"/>
      <c r="C6" s="95" t="s">
        <v>4</v>
      </c>
      <c r="D6" s="95" t="s">
        <v>5</v>
      </c>
      <c r="E6" s="95" t="s">
        <v>6</v>
      </c>
      <c r="F6" s="95" t="s">
        <v>7</v>
      </c>
      <c r="G6" s="95" t="s">
        <v>8</v>
      </c>
      <c r="H6" s="95" t="s">
        <v>9</v>
      </c>
      <c r="I6" s="95" t="s">
        <v>10</v>
      </c>
      <c r="J6" s="95" t="s">
        <v>11</v>
      </c>
      <c r="K6" s="126"/>
      <c r="L6" s="96" t="s">
        <v>21</v>
      </c>
      <c r="M6" s="117"/>
    </row>
    <row r="7" spans="1:13" s="48" customFormat="1" ht="75">
      <c r="A7" s="97">
        <v>1</v>
      </c>
      <c r="B7" s="98" t="s">
        <v>53</v>
      </c>
      <c r="C7" s="99">
        <v>120000</v>
      </c>
      <c r="D7" s="41"/>
      <c r="E7" s="41"/>
      <c r="F7" s="41">
        <f>+F8+F9+F10+F11+F12</f>
        <v>19</v>
      </c>
      <c r="G7" s="41">
        <v>60</v>
      </c>
      <c r="H7" s="41">
        <f t="shared" ref="H7:H12" si="0">+E7+F7+G7</f>
        <v>79</v>
      </c>
      <c r="I7" s="100" t="s">
        <v>88</v>
      </c>
      <c r="J7" s="100" t="s">
        <v>89</v>
      </c>
      <c r="K7" s="34" t="s">
        <v>60</v>
      </c>
      <c r="L7" s="69" t="s">
        <v>59</v>
      </c>
      <c r="M7" s="101"/>
    </row>
    <row r="8" spans="1:13" s="48" customFormat="1" ht="75">
      <c r="A8" s="102"/>
      <c r="B8" s="103" t="s">
        <v>97</v>
      </c>
      <c r="C8" s="104">
        <v>25000</v>
      </c>
      <c r="D8" s="41"/>
      <c r="E8" s="41"/>
      <c r="F8" s="41">
        <v>1</v>
      </c>
      <c r="G8" s="41">
        <v>10</v>
      </c>
      <c r="H8" s="41">
        <f t="shared" si="0"/>
        <v>11</v>
      </c>
      <c r="I8" s="100" t="s">
        <v>88</v>
      </c>
      <c r="J8" s="100" t="s">
        <v>89</v>
      </c>
      <c r="K8" s="34" t="s">
        <v>54</v>
      </c>
      <c r="L8" s="69" t="s">
        <v>55</v>
      </c>
      <c r="M8" s="20"/>
    </row>
    <row r="9" spans="1:13" s="48" customFormat="1" ht="75">
      <c r="A9" s="102"/>
      <c r="B9" s="103" t="s">
        <v>98</v>
      </c>
      <c r="C9" s="104">
        <v>30000</v>
      </c>
      <c r="D9" s="41"/>
      <c r="E9" s="41"/>
      <c r="F9" s="41">
        <v>1</v>
      </c>
      <c r="G9" s="41">
        <v>10</v>
      </c>
      <c r="H9" s="41">
        <f t="shared" si="0"/>
        <v>11</v>
      </c>
      <c r="I9" s="100" t="s">
        <v>88</v>
      </c>
      <c r="J9" s="100" t="s">
        <v>89</v>
      </c>
      <c r="K9" s="34" t="s">
        <v>54</v>
      </c>
      <c r="L9" s="69" t="s">
        <v>56</v>
      </c>
      <c r="M9" s="20"/>
    </row>
    <row r="10" spans="1:13" s="48" customFormat="1" ht="75">
      <c r="A10" s="105"/>
      <c r="B10" s="103" t="s">
        <v>99</v>
      </c>
      <c r="C10" s="104">
        <v>30000</v>
      </c>
      <c r="D10" s="41"/>
      <c r="E10" s="41"/>
      <c r="F10" s="41">
        <v>6</v>
      </c>
      <c r="G10" s="41">
        <v>10</v>
      </c>
      <c r="H10" s="41">
        <f t="shared" si="0"/>
        <v>16</v>
      </c>
      <c r="I10" s="100" t="s">
        <v>88</v>
      </c>
      <c r="J10" s="100" t="s">
        <v>89</v>
      </c>
      <c r="K10" s="34" t="s">
        <v>54</v>
      </c>
      <c r="L10" s="69" t="s">
        <v>57</v>
      </c>
      <c r="M10" s="20"/>
    </row>
    <row r="11" spans="1:13" s="48" customFormat="1" ht="75">
      <c r="A11" s="106"/>
      <c r="B11" s="103" t="s">
        <v>100</v>
      </c>
      <c r="C11" s="104">
        <v>30000</v>
      </c>
      <c r="D11" s="41"/>
      <c r="E11" s="41"/>
      <c r="F11" s="41">
        <v>1</v>
      </c>
      <c r="G11" s="41">
        <v>10</v>
      </c>
      <c r="H11" s="41">
        <f t="shared" si="0"/>
        <v>11</v>
      </c>
      <c r="I11" s="100" t="s">
        <v>88</v>
      </c>
      <c r="J11" s="100" t="s">
        <v>89</v>
      </c>
      <c r="K11" s="34" t="s">
        <v>58</v>
      </c>
      <c r="L11" s="69" t="s">
        <v>59</v>
      </c>
      <c r="M11" s="20"/>
    </row>
    <row r="12" spans="1:13" s="48" customFormat="1" ht="75">
      <c r="A12" s="105"/>
      <c r="B12" s="107" t="s">
        <v>101</v>
      </c>
      <c r="C12" s="108">
        <v>5000</v>
      </c>
      <c r="D12" s="109"/>
      <c r="E12" s="109"/>
      <c r="F12" s="109">
        <v>10</v>
      </c>
      <c r="G12" s="109">
        <v>20</v>
      </c>
      <c r="H12" s="109">
        <f t="shared" si="0"/>
        <v>30</v>
      </c>
      <c r="I12" s="110" t="s">
        <v>88</v>
      </c>
      <c r="J12" s="110" t="s">
        <v>102</v>
      </c>
      <c r="K12" s="111">
        <v>22767</v>
      </c>
      <c r="L12" s="113" t="s">
        <v>59</v>
      </c>
      <c r="M12" s="20"/>
    </row>
    <row r="13" spans="1:13" ht="28.5" customHeight="1">
      <c r="A13" s="42"/>
      <c r="B13" s="95" t="s">
        <v>19</v>
      </c>
      <c r="C13" s="112">
        <f>C7</f>
        <v>120000</v>
      </c>
      <c r="D13" s="42"/>
      <c r="E13" s="42"/>
      <c r="F13" s="42">
        <f>SUM(F8:F12)</f>
        <v>19</v>
      </c>
      <c r="G13" s="42">
        <f>SUM(G8:G12)</f>
        <v>60</v>
      </c>
      <c r="H13" s="42">
        <f>SUM(H8:H12)</f>
        <v>79</v>
      </c>
      <c r="I13" s="42"/>
      <c r="J13" s="42"/>
      <c r="K13" s="42"/>
      <c r="L13" s="42"/>
      <c r="M13" s="43"/>
    </row>
    <row r="15" spans="1:13" ht="20.100000000000001" customHeight="1">
      <c r="B15" s="92" t="s">
        <v>23</v>
      </c>
      <c r="C15" s="36"/>
      <c r="D15" s="36"/>
    </row>
    <row r="16" spans="1:13" ht="20.100000000000001" customHeight="1">
      <c r="B16" s="1" t="s">
        <v>43</v>
      </c>
      <c r="C16" s="36"/>
      <c r="D16" s="36"/>
    </row>
    <row r="17" spans="2:4" ht="20.100000000000001" customHeight="1">
      <c r="B17" s="92" t="s">
        <v>24</v>
      </c>
      <c r="C17" s="36"/>
      <c r="D17" s="36"/>
    </row>
    <row r="18" spans="2:4" ht="20.100000000000001" customHeight="1">
      <c r="B18" s="1" t="s">
        <v>44</v>
      </c>
      <c r="C18" s="36"/>
      <c r="D18" s="36"/>
    </row>
    <row r="19" spans="2:4" ht="20.100000000000001" customHeight="1">
      <c r="B19" s="1" t="s">
        <v>25</v>
      </c>
      <c r="C19" s="36"/>
      <c r="D19" s="36"/>
    </row>
    <row r="20" spans="2:4" ht="20.100000000000001" customHeight="1">
      <c r="B20" s="1" t="s">
        <v>45</v>
      </c>
      <c r="C20" s="36"/>
      <c r="D20" s="36"/>
    </row>
    <row r="21" spans="2:4" ht="20.100000000000001" customHeight="1">
      <c r="B21" s="1" t="s">
        <v>46</v>
      </c>
      <c r="C21" s="36"/>
      <c r="D21" s="36"/>
    </row>
  </sheetData>
  <mergeCells count="11">
    <mergeCell ref="A1:L1"/>
    <mergeCell ref="A2:L2"/>
    <mergeCell ref="A3:L3"/>
    <mergeCell ref="A4:L4"/>
    <mergeCell ref="M5:M6"/>
    <mergeCell ref="A5:A6"/>
    <mergeCell ref="B5:B6"/>
    <mergeCell ref="C5:D5"/>
    <mergeCell ref="E5:H5"/>
    <mergeCell ref="I5:J5"/>
    <mergeCell ref="K5:K6"/>
  </mergeCells>
  <pageMargins left="0.23622047244094491" right="0.19685039370078741" top="0.27559055118110237" bottom="0.15748031496062992" header="0.31496062992125984" footer="0.31496062992125984"/>
  <pageSetup paperSize="9" scale="75" orientation="landscape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วิทย์</vt:lpstr>
      <vt:lpstr>ทำนุ</vt:lpstr>
      <vt:lpstr>บริการวิชาการ</vt:lpstr>
      <vt:lpstr>บริการวิชาการ!Print_Area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2018-09-21T06:41:34Z</cp:lastPrinted>
  <dcterms:created xsi:type="dcterms:W3CDTF">2017-09-04T04:20:38Z</dcterms:created>
  <dcterms:modified xsi:type="dcterms:W3CDTF">2018-09-28T07:34:19Z</dcterms:modified>
</cp:coreProperties>
</file>